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p07\Downloads\"/>
    </mc:Choice>
  </mc:AlternateContent>
  <xr:revisionPtr revIDLastSave="0" documentId="13_ncr:1_{9AD623C6-B4F9-4BFE-8137-C296F5FB77A2}" xr6:coauthVersionLast="47" xr6:coauthVersionMax="47" xr10:uidLastSave="{00000000-0000-0000-0000-000000000000}"/>
  <bookViews>
    <workbookView xWindow="-120" yWindow="-120" windowWidth="29040" windowHeight="15840" xr2:uid="{435DB576-3DAB-4263-9C2F-A299D42DCF79}"/>
  </bookViews>
  <sheets>
    <sheet name="ตารางบันทึกการใช้น้ำ66-67" sheetId="11" r:id="rId1"/>
  </sheets>
  <definedNames>
    <definedName name="_xlnm.Print_Area" localSheetId="0">'ตารางบันทึกการใช้น้ำ66-67'!$A$1:$V$102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7" i="11" l="1"/>
  <c r="T16" i="11"/>
  <c r="T15" i="11"/>
  <c r="T14" i="11"/>
  <c r="T13" i="11"/>
  <c r="T12" i="11"/>
  <c r="T11" i="11"/>
  <c r="T10" i="11"/>
  <c r="T9" i="11"/>
  <c r="T8" i="11"/>
  <c r="T7" i="11"/>
  <c r="T6" i="11"/>
  <c r="O19" i="11"/>
  <c r="N19" i="11"/>
  <c r="M19" i="11"/>
  <c r="L19" i="11"/>
  <c r="O18" i="11"/>
  <c r="N18" i="11"/>
  <c r="M18" i="11"/>
  <c r="R19" i="11"/>
  <c r="Q19" i="11"/>
  <c r="I19" i="11"/>
  <c r="H19" i="11"/>
  <c r="F19" i="11"/>
  <c r="E19" i="11"/>
  <c r="D19" i="11"/>
  <c r="C19" i="11"/>
  <c r="R18" i="11"/>
  <c r="Q18" i="11"/>
  <c r="L18" i="11"/>
  <c r="I18" i="11"/>
  <c r="H18" i="11"/>
  <c r="F18" i="11"/>
  <c r="E18" i="11"/>
  <c r="D18" i="11"/>
  <c r="C18" i="11"/>
  <c r="P17" i="11"/>
  <c r="S17" i="11" s="1"/>
  <c r="G17" i="11"/>
  <c r="J17" i="11" s="1"/>
  <c r="P16" i="11"/>
  <c r="S16" i="11" s="1"/>
  <c r="G16" i="11"/>
  <c r="J16" i="11" s="1"/>
  <c r="P15" i="11"/>
  <c r="S15" i="11" s="1"/>
  <c r="G15" i="11"/>
  <c r="J15" i="11" s="1"/>
  <c r="P14" i="11"/>
  <c r="S14" i="11" s="1"/>
  <c r="G14" i="11"/>
  <c r="J14" i="11" s="1"/>
  <c r="P13" i="11"/>
  <c r="S13" i="11" s="1"/>
  <c r="G13" i="11"/>
  <c r="J13" i="11" s="1"/>
  <c r="P12" i="11"/>
  <c r="S12" i="11" s="1"/>
  <c r="G12" i="11"/>
  <c r="J12" i="11" s="1"/>
  <c r="P11" i="11"/>
  <c r="S11" i="11" s="1"/>
  <c r="G11" i="11"/>
  <c r="J11" i="11" s="1"/>
  <c r="P10" i="11"/>
  <c r="S10" i="11" s="1"/>
  <c r="G10" i="11"/>
  <c r="J10" i="11" s="1"/>
  <c r="P9" i="11"/>
  <c r="S9" i="11" s="1"/>
  <c r="G9" i="11"/>
  <c r="J9" i="11" s="1"/>
  <c r="P8" i="11"/>
  <c r="S8" i="11" s="1"/>
  <c r="G8" i="11"/>
  <c r="J8" i="11" s="1"/>
  <c r="P7" i="11"/>
  <c r="S7" i="11" s="1"/>
  <c r="G7" i="11"/>
  <c r="J7" i="11" s="1"/>
  <c r="P6" i="11"/>
  <c r="S6" i="11" s="1"/>
  <c r="G6" i="11"/>
  <c r="J6" i="11" s="1"/>
  <c r="U6" i="11" l="1"/>
  <c r="U7" i="11"/>
  <c r="U8" i="11"/>
  <c r="U14" i="11"/>
  <c r="U15" i="11"/>
  <c r="T18" i="11"/>
  <c r="T19" i="11"/>
  <c r="G19" i="11"/>
  <c r="G18" i="11"/>
  <c r="P19" i="11"/>
  <c r="P18" i="11"/>
  <c r="U9" i="11"/>
  <c r="U10" i="11"/>
  <c r="U11" i="11"/>
  <c r="U12" i="11"/>
  <c r="U13" i="11"/>
  <c r="U16" i="11"/>
  <c r="U17" i="11"/>
  <c r="S19" i="11" l="1"/>
  <c r="S18" i="11"/>
  <c r="J19" i="11"/>
  <c r="J18" i="11"/>
  <c r="U18" i="11" l="1"/>
  <c r="U19" i="11"/>
</calcChain>
</file>

<file path=xl/sharedStrings.xml><?xml version="1.0" encoding="utf-8"?>
<sst xmlns="http://schemas.openxmlformats.org/spreadsheetml/2006/main" count="80" uniqueCount="50">
  <si>
    <t>แบบฟอร์ม 3.1.2(1)</t>
  </si>
  <si>
    <r>
      <rPr>
        <b/>
        <sz val="20"/>
        <color rgb="FF000000"/>
        <rFont val="Cordia New"/>
      </rPr>
      <t>บันทึกปริมาณการใช้น้ำประจำอาคารวิทยาบริการ</t>
    </r>
    <r>
      <rPr>
        <sz val="20"/>
        <color rgb="FF000000"/>
        <rFont val="Cordia New"/>
      </rPr>
      <t xml:space="preserve"> (ฝ่ายหอสมุดวิทยาเขตสารสนเทศเพชรบุรี)</t>
    </r>
  </si>
  <si>
    <t>เดือน</t>
  </si>
  <si>
    <t>ปริมาณการใช้น้ำปี 2566</t>
  </si>
  <si>
    <t>ปริมาณการใช้น้ำปี 2567</t>
  </si>
  <si>
    <t>ร้อยละปริมาณการใช้น้ำ</t>
  </si>
  <si>
    <t>จำนวนคน</t>
  </si>
  <si>
    <t xml:space="preserve"> (ลบ.ม.) ปี 2566</t>
  </si>
  <si>
    <t>ค่าน้ำ/เดือน (บาท)</t>
  </si>
  <si>
    <t>(ลบ.ม./คน) ปี 2566</t>
  </si>
  <si>
    <t>(ลบ.ม) ปี 2567</t>
  </si>
  <si>
    <t>(ลบ.ม./คน) ปี 2567</t>
  </si>
  <si>
    <t>(ลบ.ม.) ปี 2566 - 2567</t>
  </si>
  <si>
    <t>(ลบ.ม./คน) ปี 2566 - 2567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</si>
  <si>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</si>
  <si>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</si>
  <si>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</si>
  <si>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</si>
  <si>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</si>
  <si>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</si>
  <si>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</si>
  <si>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</si>
  <si>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</si>
  <si>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</si>
  <si>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</si>
  <si>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</si>
  <si>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เฉลี่ย</t>
  </si>
  <si>
    <t>รวม</t>
  </si>
  <si>
    <t>ผู้บันทึกข้อมูล</t>
  </si>
  <si>
    <t>วันที่บันทึก</t>
  </si>
  <si>
    <t>บุคลากรหอสมุดฯ</t>
  </si>
  <si>
    <t>บุคลากรหน่วยงานอื่นๆ</t>
  </si>
  <si>
    <t>ผู้ใช้บริการหอสมุดฯ</t>
  </si>
  <si>
    <t>ผู้ใช้อาคารตึก (นศ.)</t>
  </si>
  <si>
    <t>รวมจำนวนคน</t>
  </si>
  <si>
    <t>25 ม.ค. 2567</t>
  </si>
  <si>
    <t>14 ก.พ. 2567</t>
  </si>
  <si>
    <t>ลินดา</t>
  </si>
  <si>
    <t>15 มี.ค. 2567</t>
  </si>
  <si>
    <t>17 เม.ย. 2567</t>
  </si>
  <si>
    <t>8 พ.ค. 2567</t>
  </si>
  <si>
    <t>10 มิ.ย. 2567</t>
  </si>
  <si>
    <t>19 ก.ค. 2567</t>
  </si>
  <si>
    <t>13 ส.ค. 2567</t>
  </si>
  <si>
    <t>16 ก.ย. 2567</t>
  </si>
  <si>
    <t>15 ต.ค. 2567</t>
  </si>
  <si>
    <t>11 พ.ย. 2567</t>
  </si>
  <si>
    <t>9 ธ.ค. 2567</t>
  </si>
  <si>
    <t>13 ม.ค. 2567</t>
  </si>
  <si>
    <r>
      <rPr>
        <b/>
        <sz val="16"/>
        <color rgb="FF000000"/>
        <rFont val="Cordia New"/>
      </rPr>
      <t xml:space="preserve">สรุปปริมาณการใช้น้ำ
1. การปริมาณน้ำสะสมตั้งแต่เดือน มกราคม ถึง ธันวาคม ปี 2567 เท่ากับ 907 ลบ.ม. </t>
    </r>
    <r>
      <rPr>
        <b/>
        <sz val="16"/>
        <color rgb="FF00B050"/>
        <rFont val="Cordia New"/>
      </rPr>
      <t>ลดลง</t>
    </r>
    <r>
      <rPr>
        <b/>
        <sz val="16"/>
        <color rgb="FF000000"/>
        <rFont val="Cordia New"/>
      </rPr>
      <t xml:space="preserve"> จาก ปี 2566 ในช่วงเวลาเดียวกัน เท่ากับ 2,512 ลบ.ม.  คิดเป็น -63.9 %
2. การปริมาณน้ำต่อคนสะสมตั้งแต่เดือน มกราคม ถึง ธันวาคม ปี 2567 เท่ากับ 0.24 ลบ.ม./คน </t>
    </r>
    <r>
      <rPr>
        <b/>
        <sz val="16"/>
        <color rgb="FF00B050"/>
        <rFont val="Cordia New"/>
      </rPr>
      <t>ลดลง</t>
    </r>
    <r>
      <rPr>
        <b/>
        <sz val="16"/>
        <color rgb="FF000000"/>
        <rFont val="Cordia New"/>
      </rPr>
      <t xml:space="preserve"> จาก ปี 2566 ในช่วงเวลาเดียวกัน เท่ากับ 0.69 ลบ.ม./คน  คิดเป็น -65.6 %
3. การปริมาณน้ำเฉลี่ยตั้งแต่เดือน มกราคม ถึง ธันวาคม ปี 2567 เท่ากับ 75.58 ลบ.ม. </t>
    </r>
    <r>
      <rPr>
        <b/>
        <sz val="16"/>
        <color rgb="FF00B050"/>
        <rFont val="Cordia New"/>
      </rPr>
      <t>ลดลง</t>
    </r>
    <r>
      <rPr>
        <b/>
        <sz val="16"/>
        <color rgb="FF000000"/>
        <rFont val="Cordia New"/>
      </rPr>
      <t xml:space="preserve"> จาก ปี 2566 ในช่วงเวลาเดียวกัน เท่ากับ 209.33 ลบ.ม.  คิดเป็น -63.9 %
4. การปริมาณน้ำต่อคนเฉลี่ยตั้งแต่เดือน มกราคม ถึง ธันวาคม ปี 2567 เท่ากับ 0.02 ลบ.ม./คน </t>
    </r>
    <r>
      <rPr>
        <b/>
        <sz val="16"/>
        <color rgb="FF00B050"/>
        <rFont val="Cordia New"/>
      </rPr>
      <t>ลดลง</t>
    </r>
    <r>
      <rPr>
        <b/>
        <sz val="16"/>
        <color rgb="FF000000"/>
        <rFont val="Cordia New"/>
      </rPr>
      <t xml:space="preserve"> จาก ปี 2566 ในช่วงเวลาเดียวกัน เท่ากับ 0.06 ลบ.ม./คน  คิดเป็น -65.6 %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</si>
</sst>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0.0%"/>
  </numFmts>
  <fonts count="20">
    <font>
      <sz val="10"/>
      <name val="Arial"/>
      <charset val="222"/>
    </font>
    <font>
      <sz val="10"/>
      <name val="Arial"/>
      <charset val="222"/>
    </font>
    <font>
      <b/>
      <sz val="18"/>
      <name val="Cordia New"/>
      <family val="2"/>
    </font>
    <font>
      <sz val="10"/>
      <name val="Cordia New"/>
      <family val="2"/>
    </font>
    <font>
      <b/>
      <sz val="16"/>
      <name val="Cordia New"/>
      <family val="2"/>
    </font>
    <font>
      <b/>
      <sz val="10"/>
      <name val="Cordia New"/>
      <family val="2"/>
    </font>
    <font>
      <sz val="16"/>
      <name val="Cordia New"/>
      <family val="2"/>
    </font>
    <font>
      <sz val="8"/>
      <name val="Arial"/>
      <family val="2"/>
    </font>
    <font>
      <sz val="16"/>
      <name val="Cordia New"/>
      <family val="2"/>
      <charset val="222"/>
    </font>
    <font>
      <sz val="10"/>
      <name val="Arial"/>
      <family val="2"/>
    </font>
    <font>
      <b/>
      <sz val="20"/>
      <color rgb="FF000000"/>
      <name val="Cordia New"/>
    </font>
    <font>
      <sz val="20"/>
      <color rgb="FF000000"/>
      <name val="Cordia New"/>
    </font>
    <font>
      <sz val="16"/>
      <name val="Cordia New"/>
    </font>
    <font>
      <b/>
      <sz val="16"/>
      <color rgb="FF000000"/>
      <name val="Cordia New"/>
    </font>
    <font>
      <b/>
      <sz val="16"/>
      <color rgb="FF00B050"/>
      <name val="Cordia New"/>
    </font>
    <font>
      <b/>
      <sz val="16"/>
      <name val="Cordia New"/>
    </font>
    <font>
      <sz val="16"/>
      <color theme="1"/>
      <name val="Cordia New"/>
      <family val="2"/>
    </font>
    <font>
      <sz val="16"/>
      <color rgb="FFFF0000"/>
      <name val="Cordia New"/>
      <family val="2"/>
      <charset val="222"/>
    </font>
    <font>
      <sz val="10"/>
      <color rgb="FFFF0000"/>
      <name val="Cordia New"/>
      <family val="2"/>
    </font>
    <font>
      <b/>
      <sz val="10"/>
      <color rgb="FFFF0000"/>
      <name val="Cordia Ne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</cellStyleXfs>
  <cellXfs count="75">
    <xf numFmtId="0" fontId="0" fillId="0" borderId="0" xfId="0"/>
    <xf numFmtId="0" fontId="3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165" fontId="6" fillId="2" borderId="0" xfId="0" applyNumberFormat="1" applyFont="1" applyFill="1"/>
    <xf numFmtId="0" fontId="2" fillId="2" borderId="0" xfId="0" applyFont="1" applyFill="1" applyAlignment="1">
      <alignment horizontal="center" vertical="center"/>
    </xf>
    <xf numFmtId="43" fontId="6" fillId="3" borderId="1" xfId="1" applyFont="1" applyFill="1" applyBorder="1"/>
    <xf numFmtId="43" fontId="6" fillId="2" borderId="1" xfId="1" applyFont="1" applyFill="1" applyBorder="1"/>
    <xf numFmtId="43" fontId="6" fillId="4" borderId="1" xfId="1" applyFont="1" applyFill="1" applyBorder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8" fillId="2" borderId="0" xfId="0" applyFont="1" applyFill="1" applyAlignment="1">
      <alignment vertical="center"/>
    </xf>
    <xf numFmtId="166" fontId="6" fillId="2" borderId="2" xfId="2" applyNumberFormat="1" applyFont="1" applyFill="1" applyBorder="1" applyAlignment="1">
      <alignment horizontal="center" vertical="center" wrapText="1"/>
    </xf>
    <xf numFmtId="43" fontId="6" fillId="3" borderId="1" xfId="3" applyFont="1" applyFill="1" applyBorder="1"/>
    <xf numFmtId="43" fontId="6" fillId="4" borderId="1" xfId="3" applyFont="1" applyFill="1" applyBorder="1"/>
    <xf numFmtId="43" fontId="6" fillId="4" borderId="1" xfId="1" applyFont="1" applyFill="1" applyBorder="1" applyAlignment="1">
      <alignment horizontal="right"/>
    </xf>
    <xf numFmtId="0" fontId="4" fillId="2" borderId="1" xfId="4" applyFont="1" applyFill="1" applyBorder="1" applyAlignment="1">
      <alignment horizontal="center" vertical="center" wrapText="1"/>
    </xf>
    <xf numFmtId="43" fontId="6" fillId="2" borderId="1" xfId="3" applyFont="1" applyFill="1" applyBorder="1"/>
    <xf numFmtId="0" fontId="4" fillId="2" borderId="6" xfId="4" applyFont="1" applyFill="1" applyBorder="1" applyAlignment="1">
      <alignment horizontal="center" vertical="center" wrapText="1"/>
    </xf>
    <xf numFmtId="166" fontId="6" fillId="2" borderId="14" xfId="2" applyNumberFormat="1" applyFont="1" applyFill="1" applyBorder="1" applyAlignment="1">
      <alignment horizontal="center" vertical="center" wrapText="1"/>
    </xf>
    <xf numFmtId="0" fontId="4" fillId="2" borderId="11" xfId="4" applyFont="1" applyFill="1" applyBorder="1" applyAlignment="1">
      <alignment horizontal="center" vertical="center" wrapText="1"/>
    </xf>
    <xf numFmtId="43" fontId="6" fillId="0" borderId="1" xfId="1" applyFont="1" applyFill="1" applyBorder="1"/>
    <xf numFmtId="0" fontId="6" fillId="2" borderId="1" xfId="4" applyFont="1" applyFill="1" applyBorder="1" applyAlignment="1">
      <alignment horizontal="center"/>
    </xf>
    <xf numFmtId="164" fontId="6" fillId="2" borderId="1" xfId="4" applyNumberFormat="1" applyFont="1" applyFill="1" applyBorder="1" applyAlignment="1">
      <alignment horizontal="center"/>
    </xf>
    <xf numFmtId="43" fontId="6" fillId="0" borderId="1" xfId="1" applyFont="1" applyFill="1" applyBorder="1" applyAlignment="1"/>
    <xf numFmtId="4" fontId="6" fillId="2" borderId="1" xfId="4" applyNumberFormat="1" applyFont="1" applyFill="1" applyBorder="1" applyAlignment="1">
      <alignment horizontal="center"/>
    </xf>
    <xf numFmtId="43" fontId="6" fillId="0" borderId="1" xfId="1" applyFont="1" applyFill="1" applyBorder="1" applyAlignment="1">
      <alignment horizontal="right"/>
    </xf>
    <xf numFmtId="43" fontId="6" fillId="0" borderId="1" xfId="3" applyFont="1" applyFill="1" applyBorder="1" applyAlignment="1">
      <alignment horizontal="right"/>
    </xf>
    <xf numFmtId="43" fontId="6" fillId="0" borderId="1" xfId="3" applyFont="1" applyFill="1" applyBorder="1"/>
    <xf numFmtId="164" fontId="6" fillId="2" borderId="1" xfId="3" applyNumberFormat="1" applyFont="1" applyFill="1" applyBorder="1"/>
    <xf numFmtId="43" fontId="16" fillId="2" borderId="1" xfId="1" applyFont="1" applyFill="1" applyBorder="1"/>
    <xf numFmtId="166" fontId="16" fillId="2" borderId="2" xfId="2" applyNumberFormat="1" applyFont="1" applyFill="1" applyBorder="1" applyAlignment="1">
      <alignment horizontal="center" vertical="center" wrapText="1"/>
    </xf>
    <xf numFmtId="0" fontId="3" fillId="2" borderId="15" xfId="0" applyFont="1" applyFill="1" applyBorder="1"/>
    <xf numFmtId="166" fontId="6" fillId="2" borderId="3" xfId="2" applyNumberFormat="1" applyFont="1" applyFill="1" applyBorder="1" applyAlignment="1">
      <alignment horizontal="center" vertical="center" wrapText="1"/>
    </xf>
    <xf numFmtId="166" fontId="16" fillId="2" borderId="3" xfId="2" applyNumberFormat="1" applyFont="1" applyFill="1" applyBorder="1" applyAlignment="1">
      <alignment horizontal="center" vertical="center" wrapText="1"/>
    </xf>
    <xf numFmtId="0" fontId="12" fillId="2" borderId="15" xfId="4" applyFont="1" applyFill="1" applyBorder="1" applyAlignment="1">
      <alignment horizontal="center"/>
    </xf>
    <xf numFmtId="0" fontId="12" fillId="2" borderId="0" xfId="4" applyFont="1" applyFill="1" applyAlignment="1">
      <alignment horizontal="center"/>
    </xf>
    <xf numFmtId="0" fontId="17" fillId="2" borderId="0" xfId="0" applyFont="1" applyFill="1" applyAlignment="1">
      <alignment vertical="center"/>
    </xf>
    <xf numFmtId="0" fontId="17" fillId="2" borderId="0" xfId="0" applyFont="1" applyFill="1"/>
    <xf numFmtId="0" fontId="18" fillId="2" borderId="0" xfId="0" applyFont="1" applyFill="1"/>
    <xf numFmtId="0" fontId="1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4" fillId="2" borderId="8" xfId="4" applyFont="1" applyFill="1" applyBorder="1" applyAlignment="1">
      <alignment horizontal="center" vertical="center" wrapText="1"/>
    </xf>
    <xf numFmtId="0" fontId="4" fillId="2" borderId="9" xfId="4" applyFont="1" applyFill="1" applyBorder="1" applyAlignment="1">
      <alignment horizontal="center" vertical="center" wrapText="1"/>
    </xf>
    <xf numFmtId="0" fontId="4" fillId="2" borderId="10" xfId="4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0" xfId="4" applyFont="1" applyFill="1" applyBorder="1" applyAlignment="1">
      <alignment horizontal="center" vertical="center"/>
    </xf>
    <xf numFmtId="0" fontId="4" fillId="2" borderId="15" xfId="4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4" applyFont="1" applyFill="1" applyBorder="1" applyAlignment="1">
      <alignment horizontal="center" vertical="center" wrapText="1"/>
    </xf>
    <xf numFmtId="0" fontId="4" fillId="2" borderId="17" xfId="4" applyFont="1" applyFill="1" applyBorder="1" applyAlignment="1">
      <alignment horizontal="center" vertical="center" wrapText="1"/>
    </xf>
    <xf numFmtId="0" fontId="4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8" xfId="4" applyFont="1" applyFill="1" applyBorder="1" applyAlignment="1">
      <alignment horizontal="center" vertical="center" wrapText="1"/>
    </xf>
    <xf numFmtId="0" fontId="4" fillId="2" borderId="3" xfId="4" applyFont="1" applyFill="1" applyBorder="1" applyAlignment="1">
      <alignment horizontal="center" vertical="center" wrapText="1"/>
    </xf>
    <xf numFmtId="0" fontId="4" fillId="2" borderId="4" xfId="4" applyFont="1" applyFill="1" applyBorder="1" applyAlignment="1">
      <alignment horizontal="center" vertical="center" wrapText="1"/>
    </xf>
    <xf numFmtId="0" fontId="4" fillId="2" borderId="2" xfId="4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</cellXfs>
  <cellStyles count="5">
    <cellStyle name="Comma" xfId="1" builtinId="3"/>
    <cellStyle name="Normal" xfId="0" builtinId="0"/>
    <cellStyle name="Percent" xfId="2" builtinId="5"/>
    <cellStyle name="จุลภาค 2" xfId="3" xr:uid="{629743D0-58CA-45EC-A244-463F942E69B3}"/>
    <cellStyle name="ปกติ 2" xfId="4" xr:uid="{A85F4CE8-0697-472E-95D0-A195E624FB0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/>
              <a:t>เปรียบเทียบปริมาณการใช้น้ำระหว่างปี 2566 กับ ปี 2567</a:t>
            </a:r>
          </a:p>
        </c:rich>
      </c:tx>
      <c:layout>
        <c:manualLayout>
          <c:xMode val="edge"/>
          <c:yMode val="edge"/>
          <c:x val="0.21595375722543353"/>
          <c:y val="3.05810397553516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790419023515312E-2"/>
          <c:y val="0.20602083252995251"/>
          <c:w val="0.95340097497618226"/>
          <c:h val="0.54761155963075758"/>
        </c:manualLayout>
      </c:layout>
      <c:barChart>
        <c:barDir val="col"/>
        <c:grouping val="clustered"/>
        <c:varyColors val="0"/>
        <c:ser>
          <c:idx val="0"/>
          <c:order val="0"/>
          <c:tx>
            <c:v> (ลบ.ม.) ปี 2566</c:v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'ตารางบันทึกการใช้น้ำ66-67'!$A$6:$A$18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f>'ตารางบันทึกการใช้น้ำ66-67'!$H$6:$H$18</c:f>
              <c:numCache>
                <c:formatCode>_(* #,##0.00_);_(* \(#,##0.00\);_(* "-"??_);_(@_)</c:formatCode>
                <c:ptCount val="13"/>
                <c:pt idx="0">
                  <c:v>366</c:v>
                </c:pt>
                <c:pt idx="1">
                  <c:v>262</c:v>
                </c:pt>
                <c:pt idx="2">
                  <c:v>269</c:v>
                </c:pt>
                <c:pt idx="3">
                  <c:v>267</c:v>
                </c:pt>
                <c:pt idx="4">
                  <c:v>298</c:v>
                </c:pt>
                <c:pt idx="5">
                  <c:v>356</c:v>
                </c:pt>
                <c:pt idx="6">
                  <c:v>125</c:v>
                </c:pt>
                <c:pt idx="7">
                  <c:v>246</c:v>
                </c:pt>
                <c:pt idx="8">
                  <c:v>84</c:v>
                </c:pt>
                <c:pt idx="9">
                  <c:v>46</c:v>
                </c:pt>
                <c:pt idx="10">
                  <c:v>90</c:v>
                </c:pt>
                <c:pt idx="11">
                  <c:v>103</c:v>
                </c:pt>
                <c:pt idx="12">
                  <c:v>209.33333333333334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2-46DD-A748-F2BD7B4925C1}"/>
            </c:ext>
          </c:extLst>
        </c:ser>
        <c:ser>
          <c:idx val="1"/>
          <c:order val="1"/>
          <c:tx>
            <c:v>(ลบ.ม) ปี 2567</c:v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'ตารางบันทึกการใช้น้ำ66-67'!$A$6:$A$18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f>'ตารางบันทึกการใช้น้ำ66-67'!$Q$6:$Q$18</c:f>
              <c:numCache>
                <c:formatCode>_(* #,##0.00_);_(* \(#,##0.00\);_(* "-"??_);_(@_)</c:formatCode>
                <c:ptCount val="13"/>
                <c:pt idx="0">
                  <c:v>66</c:v>
                </c:pt>
                <c:pt idx="1">
                  <c:v>250</c:v>
                </c:pt>
                <c:pt idx="2">
                  <c:v>76</c:v>
                </c:pt>
                <c:pt idx="3">
                  <c:v>23</c:v>
                </c:pt>
                <c:pt idx="4">
                  <c:v>24</c:v>
                </c:pt>
                <c:pt idx="5">
                  <c:v>115</c:v>
                </c:pt>
                <c:pt idx="6">
                  <c:v>24</c:v>
                </c:pt>
                <c:pt idx="7">
                  <c:v>17</c:v>
                </c:pt>
                <c:pt idx="8">
                  <c:v>26</c:v>
                </c:pt>
                <c:pt idx="9">
                  <c:v>146</c:v>
                </c:pt>
                <c:pt idx="10">
                  <c:v>30</c:v>
                </c:pt>
                <c:pt idx="11">
                  <c:v>110</c:v>
                </c:pt>
                <c:pt idx="12">
                  <c:v>75.583333333333329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2-46DD-A748-F2BD7B492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7"/>
        <c:axId val="2065093951"/>
        <c:axId val="1"/>
      </c:barChart>
      <c:catAx>
        <c:axId val="20650939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th-TH"/>
                  <a:t>ลูกบาศก์ลิตร</a:t>
                </a:r>
              </a:p>
            </c:rich>
          </c:tx>
          <c:layout>
            <c:manualLayout>
              <c:xMode val="edge"/>
              <c:yMode val="edge"/>
              <c:x val="4.3025346102768449E-3"/>
              <c:y val="4.8324526246436975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en-US"/>
          </a:p>
        </c:txPr>
        <c:crossAx val="2065093951"/>
        <c:crosses val="autoZero"/>
        <c:crossBetween val="between"/>
        <c:majorUnit val="1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4227790643816575E-2"/>
          <c:y val="0.90064019520495719"/>
          <c:w val="0.80927463200730276"/>
          <c:h val="8.86878294276437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/>
              <a:t>เปรียบเทียบปริมาณการใช้น้ำต่อคนระหว่างปี 2566 กับ ปี 2567</a:t>
            </a:r>
          </a:p>
        </c:rich>
      </c:tx>
      <c:layout>
        <c:manualLayout>
          <c:xMode val="edge"/>
          <c:yMode val="edge"/>
          <c:x val="0.18260396548308819"/>
          <c:y val="2.67295597484276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110152534916292E-2"/>
          <c:y val="0.26115425409010595"/>
          <c:w val="0.9141397274633124"/>
          <c:h val="0.520936296296296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'ตารางบันทึกการใช้น้ำ66-67'!$J$4</c:f>
              <c:strCache>
                <c:ptCount val="1"/>
                <c:pt idx="0">
                  <c:v>(ลบ.ม./คน) ปี 2566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'ตารางบันทึกการใช้น้ำ66-67'!$A$6:$A$18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f>'ตารางบันทึกการใช้น้ำ66-67'!$J$6:$J$18</c:f>
              <c:numCache>
                <c:formatCode>_(* #,##0.00_);_(* \(#,##0.00\);_(* "-"??_);_(@_)</c:formatCode>
                <c:ptCount val="13"/>
                <c:pt idx="0">
                  <c:v>8.6320754716981127E-2</c:v>
                </c:pt>
                <c:pt idx="1">
                  <c:v>5.7142857142857141E-2</c:v>
                </c:pt>
                <c:pt idx="2">
                  <c:v>4.5286195286195284E-2</c:v>
                </c:pt>
                <c:pt idx="3">
                  <c:v>0.11434689507494647</c:v>
                </c:pt>
                <c:pt idx="4">
                  <c:v>0.11830091306073839</c:v>
                </c:pt>
                <c:pt idx="5">
                  <c:v>0.10271206001154068</c:v>
                </c:pt>
                <c:pt idx="6">
                  <c:v>2.845435920783064E-2</c:v>
                </c:pt>
                <c:pt idx="7">
                  <c:v>5.7692307692307696E-2</c:v>
                </c:pt>
                <c:pt idx="8">
                  <c:v>1.6141429669485011E-2</c:v>
                </c:pt>
                <c:pt idx="9">
                  <c:v>1.1448481831757094E-2</c:v>
                </c:pt>
                <c:pt idx="10">
                  <c:v>2.2227710545813781E-2</c:v>
                </c:pt>
                <c:pt idx="11">
                  <c:v>2.8492392807745504E-2</c:v>
                </c:pt>
                <c:pt idx="12">
                  <c:v>5.7380529754016578E-2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88-4A54-82E0-B2DEC2C4E908}"/>
            </c:ext>
          </c:extLst>
        </c:ser>
        <c:ser>
          <c:idx val="1"/>
          <c:order val="1"/>
          <c:tx>
            <c:strRef>
              <c:f>'ตารางบันทึกการใช้น้ำ66-67'!$S$4</c:f>
              <c:strCache>
                <c:ptCount val="1"/>
                <c:pt idx="0">
                  <c:v>(ลบ.ม./คน) ปี 2567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'ตารางบันทึกการใช้น้ำ66-67'!$A$6:$A$18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f>'ตารางบันทึกการใช้น้ำ66-67'!$S$6:$S$18</c:f>
              <c:numCache>
                <c:formatCode>_(* #,##0.00_);_(* \(#,##0.00\);_(* "-"??_);_(@_)</c:formatCode>
                <c:ptCount val="13"/>
                <c:pt idx="0">
                  <c:v>1.6360932077342589E-2</c:v>
                </c:pt>
                <c:pt idx="1">
                  <c:v>6.5789473684210523E-2</c:v>
                </c:pt>
                <c:pt idx="2">
                  <c:v>1.6608391608391608E-2</c:v>
                </c:pt>
                <c:pt idx="3">
                  <c:v>8.5788884744498316E-3</c:v>
                </c:pt>
                <c:pt idx="4">
                  <c:v>7.2245635159542444E-3</c:v>
                </c:pt>
                <c:pt idx="5">
                  <c:v>3.9916695591808403E-2</c:v>
                </c:pt>
                <c:pt idx="6">
                  <c:v>5.5414453936735164E-3</c:v>
                </c:pt>
                <c:pt idx="7">
                  <c:v>3.3451397087760726E-3</c:v>
                </c:pt>
                <c:pt idx="8">
                  <c:v>6.5906210392902408E-3</c:v>
                </c:pt>
                <c:pt idx="9">
                  <c:v>2.9043166898746767E-2</c:v>
                </c:pt>
                <c:pt idx="10">
                  <c:v>9.0388671286532087E-3</c:v>
                </c:pt>
                <c:pt idx="11">
                  <c:v>2.7714789619551525E-2</c:v>
                </c:pt>
                <c:pt idx="12">
                  <c:v>1.9646081228404041E-2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88-4A54-82E0-B2DEC2C4E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68255"/>
        <c:axId val="1"/>
      </c:barChart>
      <c:catAx>
        <c:axId val="2682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th-TH"/>
                  <a:t>ลูกบาศก์ลิตร</a:t>
                </a:r>
              </a:p>
            </c:rich>
          </c:tx>
          <c:layout>
            <c:manualLayout>
              <c:xMode val="edge"/>
              <c:yMode val="edge"/>
              <c:x val="4.1604323501138477E-2"/>
              <c:y val="0.1004969110864983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0.1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en-US"/>
          </a:p>
        </c:txPr>
        <c:crossAx val="268255"/>
        <c:crosses val="autoZero"/>
        <c:crossBetween val="between"/>
        <c:majorUnit val="0.02"/>
        <c:minorUnit val="1E-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029379695383166"/>
          <c:y val="0.92455811425228374"/>
          <c:w val="0.86049170719809187"/>
          <c:h val="5.660559883177247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เปรียบเทียบการใช้น้ำสะสม ระหว่างปี 2566 กับ ปี 2567</a:t>
            </a:r>
          </a:p>
        </c:rich>
      </c:tx>
      <c:layout>
        <c:manualLayout>
          <c:xMode val="edge"/>
          <c:yMode val="edge"/>
          <c:x val="0.17921371694711538"/>
          <c:y val="3.014691040173295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0301582499061686"/>
          <c:y val="0.32448765350954339"/>
          <c:w val="0.65239819587957892"/>
          <c:h val="0.485585423790947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D61-471F-ACCE-74245080A4C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D61-471F-ACCE-74245080A4C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('ตารางบันทึกการใช้น้ำ66-67'!$H$4,'ตารางบันทึกการใช้น้ำ66-67'!$Q$4)</c:f>
              <c:strCache>
                <c:ptCount val="2"/>
                <c:pt idx="0">
                  <c:v> (ลบ.ม.) ปี 2566</c:v>
                </c:pt>
                <c:pt idx="1">
                  <c:v>(ลบ.ม) ปี 2567</c:v>
                </c:pt>
              </c:strCache>
            </c:strRef>
          </c:cat>
          <c:val>
            <c:numRef>
              <c:f>('ตารางบันทึกการใช้น้ำ66-67'!$H$19,'ตารางบันทึกการใช้น้ำ66-67'!$Q$19)</c:f>
              <c:numCache>
                <c:formatCode>_(* #,##0.00_);_(* \(#,##0.00\);_(* "-"??_);_(@_)</c:formatCode>
                <c:ptCount val="2"/>
                <c:pt idx="0">
                  <c:v>2512</c:v>
                </c:pt>
                <c:pt idx="1">
                  <c:v>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61-471F-ACCE-74245080A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0655"/>
        <c:axId val="1"/>
      </c:barChart>
      <c:catAx>
        <c:axId val="2706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th-TH"/>
                  <a:t>ลูกบาศก์ลิตร</a:t>
                </a:r>
              </a:p>
            </c:rich>
          </c:tx>
          <c:layout>
            <c:manualLayout>
              <c:xMode val="edge"/>
              <c:yMode val="edge"/>
              <c:x val="3.7784455489012971E-2"/>
              <c:y val="0.1797914501033700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en-US"/>
          </a:p>
        </c:txPr>
        <c:crossAx val="270655"/>
        <c:crosses val="autoZero"/>
        <c:crossBetween val="between"/>
        <c:maj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เปรียบเทียบการใช้น้ำต่อคนสะสมระหว่างปี 2566 กับ ปี 2567</a:t>
            </a:r>
          </a:p>
        </c:rich>
      </c:tx>
      <c:layout>
        <c:manualLayout>
          <c:xMode val="edge"/>
          <c:yMode val="edge"/>
          <c:x val="0.14414803783329902"/>
          <c:y val="2.3333445980196679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D11-4C3E-A372-63453678E46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D11-4C3E-A372-63453678E46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('ตารางบันทึกการใช้น้ำ66-67'!$J$4,'ตารางบันทึกการใช้น้ำ66-67'!$S$4)</c:f>
              <c:strCache>
                <c:ptCount val="2"/>
                <c:pt idx="0">
                  <c:v>(ลบ.ม./คน) ปี 2566</c:v>
                </c:pt>
                <c:pt idx="1">
                  <c:v>(ลบ.ม./คน) ปี 2567</c:v>
                </c:pt>
              </c:strCache>
            </c:strRef>
          </c:cat>
          <c:val>
            <c:numRef>
              <c:f>('ตารางบันทึกการใช้น้ำ66-67'!$J$19,'ตารางบันทึกการใช้น้ำ66-67'!$S$19)</c:f>
              <c:numCache>
                <c:formatCode>_(* #,##0.00_);_(* \(#,##0.00\);_(* "-"??_);_(@_)</c:formatCode>
                <c:ptCount val="2"/>
                <c:pt idx="0">
                  <c:v>0.68856635704819891</c:v>
                </c:pt>
                <c:pt idx="1">
                  <c:v>0.2357529747408485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11-4C3E-A372-63453678E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3055"/>
        <c:axId val="1"/>
      </c:barChart>
      <c:catAx>
        <c:axId val="273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th-TH"/>
                  <a:t>ลูกบาศก์ลิตร</a:t>
                </a:r>
              </a:p>
            </c:rich>
          </c:tx>
          <c:layout>
            <c:manualLayout>
              <c:xMode val="edge"/>
              <c:yMode val="edge"/>
              <c:x val="1.8231875141092622E-2"/>
              <c:y val="0.31616059817404019"/>
            </c:manualLayout>
          </c:layout>
          <c:overlay val="0"/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en-US"/>
          </a:p>
        </c:txPr>
        <c:crossAx val="273055"/>
        <c:crosses val="autoZero"/>
        <c:crossBetween val="between"/>
        <c:majorUnit val="0.2"/>
        <c:minorUnit val="1E-4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20</xdr:row>
      <xdr:rowOff>9525</xdr:rowOff>
    </xdr:from>
    <xdr:to>
      <xdr:col>18</xdr:col>
      <xdr:colOff>219075</xdr:colOff>
      <xdr:row>32</xdr:row>
      <xdr:rowOff>85725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29E8B45B-E91E-475F-BD73-333BF4F31E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32</xdr:row>
      <xdr:rowOff>142875</xdr:rowOff>
    </xdr:from>
    <xdr:to>
      <xdr:col>18</xdr:col>
      <xdr:colOff>200025</xdr:colOff>
      <xdr:row>43</xdr:row>
      <xdr:rowOff>133350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E134F0D3-F93A-40E8-8E50-68329DB90409}"/>
            </a:ext>
            <a:ext uri="{147F2762-F138-4A5C-976F-8EAC2B608ADB}">
              <a16:predDERef xmlns:a16="http://schemas.microsoft.com/office/drawing/2014/main" pred="{29E8B45B-E91E-475F-BD73-333BF4F31E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285750</xdr:colOff>
      <xdr:row>20</xdr:row>
      <xdr:rowOff>19050</xdr:rowOff>
    </xdr:from>
    <xdr:to>
      <xdr:col>21</xdr:col>
      <xdr:colOff>762000</xdr:colOff>
      <xdr:row>32</xdr:row>
      <xdr:rowOff>95250</xdr:rowOff>
    </xdr:to>
    <xdr:graphicFrame macro="">
      <xdr:nvGraphicFramePr>
        <xdr:cNvPr id="4" name="แผนภูมิ 1">
          <a:extLst>
            <a:ext uri="{FF2B5EF4-FFF2-40B4-BE49-F238E27FC236}">
              <a16:creationId xmlns:a16="http://schemas.microsoft.com/office/drawing/2014/main" id="{D7F408C9-81A7-4D53-A9A2-80DBB69285AC}"/>
            </a:ext>
            <a:ext uri="{147F2762-F138-4A5C-976F-8EAC2B608ADB}">
              <a16:predDERef xmlns:a16="http://schemas.microsoft.com/office/drawing/2014/main" pred="{E134F0D3-F93A-40E8-8E50-68329DB904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276225</xdr:colOff>
      <xdr:row>32</xdr:row>
      <xdr:rowOff>161925</xdr:rowOff>
    </xdr:from>
    <xdr:to>
      <xdr:col>21</xdr:col>
      <xdr:colOff>733425</xdr:colOff>
      <xdr:row>43</xdr:row>
      <xdr:rowOff>114300</xdr:rowOff>
    </xdr:to>
    <xdr:graphicFrame macro="">
      <xdr:nvGraphicFramePr>
        <xdr:cNvPr id="5" name="แผนภูมิ 2">
          <a:extLst>
            <a:ext uri="{FF2B5EF4-FFF2-40B4-BE49-F238E27FC236}">
              <a16:creationId xmlns:a16="http://schemas.microsoft.com/office/drawing/2014/main" id="{59AFE2EC-0BEA-466C-9A9B-443291C03C9C}"/>
            </a:ext>
            <a:ext uri="{147F2762-F138-4A5C-976F-8EAC2B608ADB}">
              <a16:predDERef xmlns:a16="http://schemas.microsoft.com/office/drawing/2014/main" pred="{D7F408C9-81A7-4D53-A9A2-80DBB6928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34D06-6042-4C5D-B00B-2B9321283C7D}">
  <sheetPr>
    <tabColor rgb="FF00B050"/>
  </sheetPr>
  <dimension ref="A1:Y103"/>
  <sheetViews>
    <sheetView tabSelected="1" view="pageBreakPreview" topLeftCell="A37" zoomScale="70" zoomScaleNormal="70" zoomScaleSheetLayoutView="70" workbookViewId="0">
      <selection activeCell="C53" sqref="C53"/>
    </sheetView>
  </sheetViews>
  <sheetFormatPr defaultRowHeight="21.75" customHeight="1"/>
  <cols>
    <col min="1" max="1" width="11" style="11" customWidth="1"/>
    <col min="2" max="6" width="14.140625" style="11" customWidth="1"/>
    <col min="7" max="21" width="14.140625" style="1" customWidth="1"/>
    <col min="22" max="22" width="14.7109375" style="1" customWidth="1"/>
    <col min="23" max="23" width="14.42578125" style="1" customWidth="1"/>
    <col min="24" max="24" width="15" style="1" customWidth="1"/>
    <col min="25" max="25" width="14.140625" style="1" customWidth="1"/>
    <col min="26" max="16384" width="9.140625" style="1"/>
  </cols>
  <sheetData>
    <row r="1" spans="1:25" ht="21.75" customHeight="1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</row>
    <row r="2" spans="1:25" ht="23.1" customHeight="1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spans="1:25" s="2" customFormat="1" ht="21.6" customHeight="1">
      <c r="A3" s="57" t="s">
        <v>2</v>
      </c>
      <c r="B3" s="59" t="s">
        <v>3</v>
      </c>
      <c r="C3" s="60"/>
      <c r="D3" s="60"/>
      <c r="E3" s="60"/>
      <c r="F3" s="60"/>
      <c r="G3" s="60"/>
      <c r="H3" s="60"/>
      <c r="I3" s="60"/>
      <c r="J3" s="60"/>
      <c r="K3" s="61" t="s">
        <v>4</v>
      </c>
      <c r="L3" s="62"/>
      <c r="M3" s="62"/>
      <c r="N3" s="62"/>
      <c r="O3" s="62"/>
      <c r="P3" s="62"/>
      <c r="Q3" s="62"/>
      <c r="R3" s="62"/>
      <c r="S3" s="62"/>
      <c r="T3" s="63" t="s">
        <v>5</v>
      </c>
      <c r="U3" s="63"/>
      <c r="V3" s="55" t="s">
        <v>28</v>
      </c>
      <c r="W3" s="67"/>
      <c r="X3" s="66"/>
      <c r="Y3" s="66"/>
    </row>
    <row r="4" spans="1:25" s="2" customFormat="1" ht="39.75" customHeight="1">
      <c r="A4" s="58"/>
      <c r="B4" s="64" t="s">
        <v>29</v>
      </c>
      <c r="C4" s="44" t="s">
        <v>6</v>
      </c>
      <c r="D4" s="45"/>
      <c r="E4" s="45"/>
      <c r="F4" s="45"/>
      <c r="G4" s="46"/>
      <c r="H4" s="47" t="s">
        <v>7</v>
      </c>
      <c r="I4" s="47" t="s">
        <v>8</v>
      </c>
      <c r="J4" s="54" t="s">
        <v>9</v>
      </c>
      <c r="K4" s="69" t="s">
        <v>29</v>
      </c>
      <c r="L4" s="70" t="s">
        <v>6</v>
      </c>
      <c r="M4" s="71"/>
      <c r="N4" s="71"/>
      <c r="O4" s="71"/>
      <c r="P4" s="72"/>
      <c r="Q4" s="73" t="s">
        <v>10</v>
      </c>
      <c r="R4" s="48" t="s">
        <v>8</v>
      </c>
      <c r="S4" s="54" t="s">
        <v>11</v>
      </c>
      <c r="T4" s="49" t="s">
        <v>12</v>
      </c>
      <c r="U4" s="51" t="s">
        <v>13</v>
      </c>
      <c r="V4" s="56"/>
      <c r="W4" s="67"/>
      <c r="X4" s="66"/>
      <c r="Y4" s="66"/>
    </row>
    <row r="5" spans="1:25" s="2" customFormat="1" ht="45.95" customHeight="1">
      <c r="A5" s="58"/>
      <c r="B5" s="65"/>
      <c r="C5" s="19" t="s">
        <v>30</v>
      </c>
      <c r="D5" s="19" t="s">
        <v>31</v>
      </c>
      <c r="E5" s="19" t="s">
        <v>32</v>
      </c>
      <c r="F5" s="19" t="s">
        <v>33</v>
      </c>
      <c r="G5" s="21" t="s">
        <v>34</v>
      </c>
      <c r="H5" s="48"/>
      <c r="I5" s="47"/>
      <c r="J5" s="68"/>
      <c r="K5" s="65"/>
      <c r="L5" s="17" t="s">
        <v>30</v>
      </c>
      <c r="M5" s="17" t="s">
        <v>31</v>
      </c>
      <c r="N5" s="17" t="s">
        <v>32</v>
      </c>
      <c r="O5" s="17" t="s">
        <v>33</v>
      </c>
      <c r="P5" s="17" t="s">
        <v>34</v>
      </c>
      <c r="Q5" s="74"/>
      <c r="R5" s="48"/>
      <c r="S5" s="50"/>
      <c r="T5" s="50"/>
      <c r="U5" s="52"/>
      <c r="V5" s="56"/>
      <c r="W5" s="67"/>
      <c r="X5" s="66"/>
      <c r="Y5" s="66"/>
    </row>
    <row r="6" spans="1:25" ht="24.95" customHeight="1">
      <c r="A6" s="9" t="s">
        <v>14</v>
      </c>
      <c r="B6" s="23" t="s">
        <v>35</v>
      </c>
      <c r="C6" s="24">
        <v>9</v>
      </c>
      <c r="D6" s="24">
        <v>8</v>
      </c>
      <c r="E6" s="25">
        <v>1907</v>
      </c>
      <c r="F6" s="26">
        <v>2316</v>
      </c>
      <c r="G6" s="14">
        <f>SUM(C6:F6)</f>
        <v>4240</v>
      </c>
      <c r="H6" s="6">
        <v>366</v>
      </c>
      <c r="I6" s="22">
        <v>8601</v>
      </c>
      <c r="J6" s="22">
        <f>H6/G6</f>
        <v>8.6320754716981127E-2</v>
      </c>
      <c r="K6" s="18" t="s">
        <v>36</v>
      </c>
      <c r="L6" s="24">
        <v>9</v>
      </c>
      <c r="M6" s="24">
        <v>8</v>
      </c>
      <c r="N6" s="24">
        <v>1393</v>
      </c>
      <c r="O6" s="24">
        <v>2624</v>
      </c>
      <c r="P6" s="15">
        <f>SUM(L6:O6)</f>
        <v>4034</v>
      </c>
      <c r="Q6" s="8">
        <v>66</v>
      </c>
      <c r="R6" s="22">
        <v>1551</v>
      </c>
      <c r="S6" s="22">
        <f>Q6/P6</f>
        <v>1.6360932077342589E-2</v>
      </c>
      <c r="T6" s="20">
        <f t="shared" ref="T6:T19" si="0">(Q6-H6)/H6</f>
        <v>-0.81967213114754101</v>
      </c>
      <c r="U6" s="34">
        <f>(S6-J6)/J6</f>
        <v>-0.81046351910400938</v>
      </c>
      <c r="V6" s="36" t="s">
        <v>37</v>
      </c>
      <c r="Y6" s="37"/>
    </row>
    <row r="7" spans="1:25" ht="24.95" customHeight="1">
      <c r="A7" s="9" t="s">
        <v>15</v>
      </c>
      <c r="B7" s="23" t="s">
        <v>35</v>
      </c>
      <c r="C7" s="24">
        <v>9</v>
      </c>
      <c r="D7" s="24">
        <v>8</v>
      </c>
      <c r="E7" s="25">
        <v>2252</v>
      </c>
      <c r="F7" s="26">
        <v>2316</v>
      </c>
      <c r="G7" s="14">
        <f t="shared" ref="G7:G17" si="1">SUM(C7:F7)</f>
        <v>4585</v>
      </c>
      <c r="H7" s="6">
        <v>262</v>
      </c>
      <c r="I7" s="22">
        <v>6157</v>
      </c>
      <c r="J7" s="22">
        <f t="shared" ref="J7:J15" si="2">H7/G7</f>
        <v>5.7142857142857141E-2</v>
      </c>
      <c r="K7" s="18" t="s">
        <v>38</v>
      </c>
      <c r="L7" s="24">
        <v>9</v>
      </c>
      <c r="M7" s="24">
        <v>8</v>
      </c>
      <c r="N7" s="24">
        <v>1159</v>
      </c>
      <c r="O7" s="24">
        <v>2624</v>
      </c>
      <c r="P7" s="15">
        <f t="shared" ref="P7:P17" si="3">SUM(L7:O7)</f>
        <v>3800</v>
      </c>
      <c r="Q7" s="8">
        <v>250</v>
      </c>
      <c r="R7" s="22">
        <v>5875</v>
      </c>
      <c r="S7" s="22">
        <f>Q7/P7</f>
        <v>6.5789473684210523E-2</v>
      </c>
      <c r="T7" s="13">
        <f t="shared" si="0"/>
        <v>-4.5801526717557252E-2</v>
      </c>
      <c r="U7" s="34">
        <f>(S7-J7)/J7</f>
        <v>0.15131578947368418</v>
      </c>
      <c r="V7" s="36" t="s">
        <v>37</v>
      </c>
      <c r="Y7" s="37"/>
    </row>
    <row r="8" spans="1:25" ht="24.95" customHeight="1">
      <c r="A8" s="9" t="s">
        <v>16</v>
      </c>
      <c r="B8" s="23" t="s">
        <v>35</v>
      </c>
      <c r="C8" s="24">
        <v>9</v>
      </c>
      <c r="D8" s="24">
        <v>8</v>
      </c>
      <c r="E8" s="25">
        <v>2474</v>
      </c>
      <c r="F8" s="26">
        <v>3449</v>
      </c>
      <c r="G8" s="14">
        <f t="shared" si="1"/>
        <v>5940</v>
      </c>
      <c r="H8" s="6">
        <v>269</v>
      </c>
      <c r="I8" s="22">
        <v>6321.5</v>
      </c>
      <c r="J8" s="22">
        <f t="shared" si="2"/>
        <v>4.5286195286195284E-2</v>
      </c>
      <c r="K8" s="18" t="s">
        <v>39</v>
      </c>
      <c r="L8" s="24">
        <v>9</v>
      </c>
      <c r="M8" s="24">
        <v>8</v>
      </c>
      <c r="N8" s="24">
        <v>1279</v>
      </c>
      <c r="O8" s="24">
        <v>3280</v>
      </c>
      <c r="P8" s="15">
        <f t="shared" si="3"/>
        <v>4576</v>
      </c>
      <c r="Q8" s="8">
        <v>76</v>
      </c>
      <c r="R8" s="22">
        <v>1786</v>
      </c>
      <c r="S8" s="22">
        <f t="shared" ref="S8:S17" si="4">Q8/P8</f>
        <v>1.6608391608391608E-2</v>
      </c>
      <c r="T8" s="13">
        <f t="shared" si="0"/>
        <v>-0.71747211895910779</v>
      </c>
      <c r="U8" s="34">
        <f>(S8-J8)/J8</f>
        <v>-0.63325707749499571</v>
      </c>
      <c r="V8" s="36" t="s">
        <v>37</v>
      </c>
      <c r="Y8" s="37"/>
    </row>
    <row r="9" spans="1:25" ht="24.95" customHeight="1">
      <c r="A9" s="9" t="s">
        <v>17</v>
      </c>
      <c r="B9" s="23" t="s">
        <v>35</v>
      </c>
      <c r="C9" s="24">
        <v>9</v>
      </c>
      <c r="D9" s="24">
        <v>8</v>
      </c>
      <c r="E9" s="25">
        <v>2</v>
      </c>
      <c r="F9" s="26">
        <v>2316</v>
      </c>
      <c r="G9" s="14">
        <f t="shared" si="1"/>
        <v>2335</v>
      </c>
      <c r="H9" s="6">
        <v>267</v>
      </c>
      <c r="I9" s="22">
        <v>6274.5</v>
      </c>
      <c r="J9" s="22">
        <f>H9/G9</f>
        <v>0.11434689507494647</v>
      </c>
      <c r="K9" s="18" t="s">
        <v>40</v>
      </c>
      <c r="L9" s="24">
        <v>9</v>
      </c>
      <c r="M9" s="24">
        <v>8</v>
      </c>
      <c r="N9" s="24">
        <v>40</v>
      </c>
      <c r="O9" s="24">
        <v>2624</v>
      </c>
      <c r="P9" s="15">
        <f t="shared" si="3"/>
        <v>2681</v>
      </c>
      <c r="Q9" s="8">
        <v>23</v>
      </c>
      <c r="R9" s="22">
        <v>540.5</v>
      </c>
      <c r="S9" s="22">
        <f t="shared" si="4"/>
        <v>8.5788884744498316E-3</v>
      </c>
      <c r="T9" s="13">
        <f t="shared" si="0"/>
        <v>-0.91385767790262173</v>
      </c>
      <c r="U9" s="34">
        <f t="shared" ref="U9:U17" si="5">(S9-J9)/J9</f>
        <v>-0.92497488918411852</v>
      </c>
      <c r="V9" s="36" t="s">
        <v>37</v>
      </c>
      <c r="Y9" s="37"/>
    </row>
    <row r="10" spans="1:25" ht="24.95" customHeight="1">
      <c r="A10" s="9" t="s">
        <v>18</v>
      </c>
      <c r="B10" s="23" t="s">
        <v>35</v>
      </c>
      <c r="C10" s="24">
        <v>9</v>
      </c>
      <c r="D10" s="24">
        <v>8</v>
      </c>
      <c r="E10" s="27">
        <v>0</v>
      </c>
      <c r="F10" s="26">
        <v>2502</v>
      </c>
      <c r="G10" s="14">
        <f t="shared" si="1"/>
        <v>2519</v>
      </c>
      <c r="H10" s="6">
        <v>298</v>
      </c>
      <c r="I10" s="22">
        <v>7003</v>
      </c>
      <c r="J10" s="22">
        <f>H10/G10</f>
        <v>0.11830091306073839</v>
      </c>
      <c r="K10" s="18" t="s">
        <v>41</v>
      </c>
      <c r="L10" s="24">
        <v>9</v>
      </c>
      <c r="M10" s="24">
        <v>8</v>
      </c>
      <c r="N10" s="24">
        <v>25</v>
      </c>
      <c r="O10" s="24">
        <v>3280</v>
      </c>
      <c r="P10" s="15">
        <f t="shared" si="3"/>
        <v>3322</v>
      </c>
      <c r="Q10" s="8">
        <v>24</v>
      </c>
      <c r="R10" s="22">
        <v>564</v>
      </c>
      <c r="S10" s="22">
        <f t="shared" si="4"/>
        <v>7.2245635159542444E-3</v>
      </c>
      <c r="T10" s="13">
        <f t="shared" si="0"/>
        <v>-0.91946308724832215</v>
      </c>
      <c r="U10" s="34">
        <f t="shared" si="5"/>
        <v>-0.93893061913862841</v>
      </c>
      <c r="V10" s="36" t="s">
        <v>37</v>
      </c>
      <c r="Y10" s="37"/>
    </row>
    <row r="11" spans="1:25" ht="24.95" customHeight="1">
      <c r="A11" s="9" t="s">
        <v>19</v>
      </c>
      <c r="B11" s="23" t="s">
        <v>35</v>
      </c>
      <c r="C11" s="24">
        <v>9</v>
      </c>
      <c r="D11" s="24">
        <v>8</v>
      </c>
      <c r="E11" s="28">
        <v>0</v>
      </c>
      <c r="F11" s="26">
        <v>3449</v>
      </c>
      <c r="G11" s="14">
        <f t="shared" si="1"/>
        <v>3466</v>
      </c>
      <c r="H11" s="6">
        <v>356</v>
      </c>
      <c r="I11" s="22">
        <v>8366</v>
      </c>
      <c r="J11" s="22">
        <f t="shared" si="2"/>
        <v>0.10271206001154068</v>
      </c>
      <c r="K11" s="7" t="s">
        <v>42</v>
      </c>
      <c r="L11" s="24">
        <v>9</v>
      </c>
      <c r="M11" s="24">
        <v>8</v>
      </c>
      <c r="N11" s="24">
        <v>240</v>
      </c>
      <c r="O11" s="24">
        <v>2624</v>
      </c>
      <c r="P11" s="15">
        <f t="shared" si="3"/>
        <v>2881</v>
      </c>
      <c r="Q11" s="8">
        <v>115</v>
      </c>
      <c r="R11" s="22">
        <v>2702</v>
      </c>
      <c r="S11" s="22">
        <f t="shared" si="4"/>
        <v>3.9916695591808403E-2</v>
      </c>
      <c r="T11" s="13">
        <f t="shared" si="0"/>
        <v>-0.6769662921348315</v>
      </c>
      <c r="U11" s="34">
        <f t="shared" si="5"/>
        <v>-0.61137284572694395</v>
      </c>
      <c r="V11" s="36" t="s">
        <v>37</v>
      </c>
      <c r="Y11" s="37"/>
    </row>
    <row r="12" spans="1:25" ht="24.95" customHeight="1">
      <c r="A12" s="9" t="s">
        <v>20</v>
      </c>
      <c r="B12" s="23" t="s">
        <v>35</v>
      </c>
      <c r="C12" s="24">
        <v>9</v>
      </c>
      <c r="D12" s="24">
        <v>8</v>
      </c>
      <c r="E12" s="29">
        <v>2060</v>
      </c>
      <c r="F12" s="26">
        <v>2316</v>
      </c>
      <c r="G12" s="14">
        <f t="shared" si="1"/>
        <v>4393</v>
      </c>
      <c r="H12" s="6">
        <v>125</v>
      </c>
      <c r="I12" s="22">
        <v>2937.5</v>
      </c>
      <c r="J12" s="22">
        <f t="shared" si="2"/>
        <v>2.845435920783064E-2</v>
      </c>
      <c r="K12" s="23" t="s">
        <v>43</v>
      </c>
      <c r="L12" s="24">
        <v>9</v>
      </c>
      <c r="M12" s="24">
        <v>8</v>
      </c>
      <c r="N12" s="24">
        <v>1690</v>
      </c>
      <c r="O12" s="24">
        <v>2624</v>
      </c>
      <c r="P12" s="15">
        <f t="shared" si="3"/>
        <v>4331</v>
      </c>
      <c r="Q12" s="8">
        <v>24</v>
      </c>
      <c r="R12" s="22">
        <v>564</v>
      </c>
      <c r="S12" s="22">
        <f t="shared" si="4"/>
        <v>5.5414453936735164E-3</v>
      </c>
      <c r="T12" s="13">
        <f t="shared" si="0"/>
        <v>-0.80800000000000005</v>
      </c>
      <c r="U12" s="34">
        <f t="shared" si="5"/>
        <v>-0.80525144308473795</v>
      </c>
      <c r="V12" s="36" t="s">
        <v>37</v>
      </c>
      <c r="Y12" s="37"/>
    </row>
    <row r="13" spans="1:25" ht="24.95" customHeight="1">
      <c r="A13" s="9" t="s">
        <v>21</v>
      </c>
      <c r="B13" s="23" t="s">
        <v>35</v>
      </c>
      <c r="C13" s="24">
        <v>9</v>
      </c>
      <c r="D13" s="24">
        <v>8</v>
      </c>
      <c r="E13" s="29">
        <v>1931</v>
      </c>
      <c r="F13" s="26">
        <v>2316</v>
      </c>
      <c r="G13" s="14">
        <f t="shared" si="1"/>
        <v>4264</v>
      </c>
      <c r="H13" s="6">
        <v>246</v>
      </c>
      <c r="I13" s="22">
        <v>5781</v>
      </c>
      <c r="J13" s="22">
        <f t="shared" si="2"/>
        <v>5.7692307692307696E-2</v>
      </c>
      <c r="K13" s="23" t="s">
        <v>44</v>
      </c>
      <c r="L13" s="24">
        <v>9</v>
      </c>
      <c r="M13" s="24">
        <v>8</v>
      </c>
      <c r="N13" s="24">
        <v>1785</v>
      </c>
      <c r="O13" s="24">
        <v>3280</v>
      </c>
      <c r="P13" s="15">
        <f t="shared" si="3"/>
        <v>5082</v>
      </c>
      <c r="Q13" s="8">
        <v>17</v>
      </c>
      <c r="R13" s="22">
        <v>400</v>
      </c>
      <c r="S13" s="22">
        <f t="shared" si="4"/>
        <v>3.3451397087760726E-3</v>
      </c>
      <c r="T13" s="13">
        <f t="shared" si="0"/>
        <v>-0.93089430894308944</v>
      </c>
      <c r="U13" s="34">
        <f t="shared" si="5"/>
        <v>-0.9420175783812148</v>
      </c>
      <c r="V13" s="36" t="s">
        <v>37</v>
      </c>
      <c r="Y13" s="37"/>
    </row>
    <row r="14" spans="1:25" ht="24.95" customHeight="1">
      <c r="A14" s="9" t="s">
        <v>22</v>
      </c>
      <c r="B14" s="23" t="s">
        <v>35</v>
      </c>
      <c r="C14" s="24">
        <v>9</v>
      </c>
      <c r="D14" s="24">
        <v>8</v>
      </c>
      <c r="E14" s="29">
        <v>1738</v>
      </c>
      <c r="F14" s="26">
        <v>3449</v>
      </c>
      <c r="G14" s="14">
        <f t="shared" si="1"/>
        <v>5204</v>
      </c>
      <c r="H14" s="6">
        <v>84</v>
      </c>
      <c r="I14" s="22">
        <v>1974</v>
      </c>
      <c r="J14" s="22">
        <f t="shared" si="2"/>
        <v>1.6141429669485011E-2</v>
      </c>
      <c r="K14" s="23" t="s">
        <v>45</v>
      </c>
      <c r="L14" s="24">
        <v>9</v>
      </c>
      <c r="M14" s="24">
        <v>8</v>
      </c>
      <c r="N14" s="24">
        <v>1304</v>
      </c>
      <c r="O14" s="24">
        <v>2624</v>
      </c>
      <c r="P14" s="15">
        <f t="shared" si="3"/>
        <v>3945</v>
      </c>
      <c r="Q14" s="8">
        <v>26</v>
      </c>
      <c r="R14" s="22">
        <v>611</v>
      </c>
      <c r="S14" s="22">
        <f t="shared" si="4"/>
        <v>6.5906210392902408E-3</v>
      </c>
      <c r="T14" s="13">
        <f t="shared" si="0"/>
        <v>-0.69047619047619047</v>
      </c>
      <c r="U14" s="34">
        <f>(S14-J14)/J14</f>
        <v>-0.59169533466111413</v>
      </c>
      <c r="V14" s="36" t="s">
        <v>37</v>
      </c>
      <c r="Y14" s="37"/>
    </row>
    <row r="15" spans="1:25" ht="24.95" customHeight="1">
      <c r="A15" s="9" t="s">
        <v>23</v>
      </c>
      <c r="B15" s="23" t="s">
        <v>35</v>
      </c>
      <c r="C15" s="24">
        <v>9</v>
      </c>
      <c r="D15" s="24">
        <v>8</v>
      </c>
      <c r="E15" s="29">
        <v>1685</v>
      </c>
      <c r="F15" s="26">
        <v>2316</v>
      </c>
      <c r="G15" s="14">
        <f t="shared" si="1"/>
        <v>4018</v>
      </c>
      <c r="H15" s="6">
        <v>46</v>
      </c>
      <c r="I15" s="22">
        <v>1081</v>
      </c>
      <c r="J15" s="22">
        <f t="shared" si="2"/>
        <v>1.1448481831757094E-2</v>
      </c>
      <c r="K15" s="23" t="s">
        <v>46</v>
      </c>
      <c r="L15" s="24">
        <v>9</v>
      </c>
      <c r="M15" s="24">
        <v>8</v>
      </c>
      <c r="N15" s="24">
        <v>1730</v>
      </c>
      <c r="O15" s="24">
        <v>3280</v>
      </c>
      <c r="P15" s="15">
        <f t="shared" si="3"/>
        <v>5027</v>
      </c>
      <c r="Q15" s="8">
        <v>146</v>
      </c>
      <c r="R15" s="22">
        <v>3431</v>
      </c>
      <c r="S15" s="22">
        <f t="shared" si="4"/>
        <v>2.9043166898746767E-2</v>
      </c>
      <c r="T15" s="13">
        <f t="shared" si="0"/>
        <v>2.1739130434782608</v>
      </c>
      <c r="U15" s="34">
        <f>(S15-J15)/J15</f>
        <v>1.5368574912861848</v>
      </c>
      <c r="V15" s="36" t="s">
        <v>37</v>
      </c>
      <c r="Y15" s="37"/>
    </row>
    <row r="16" spans="1:25" ht="24.95" customHeight="1">
      <c r="A16" s="9" t="s">
        <v>24</v>
      </c>
      <c r="B16" s="23" t="s">
        <v>35</v>
      </c>
      <c r="C16" s="24">
        <v>9</v>
      </c>
      <c r="D16" s="24">
        <v>8</v>
      </c>
      <c r="E16" s="29">
        <v>583</v>
      </c>
      <c r="F16" s="26">
        <v>3449</v>
      </c>
      <c r="G16" s="14">
        <f t="shared" si="1"/>
        <v>4049</v>
      </c>
      <c r="H16" s="6">
        <v>90</v>
      </c>
      <c r="I16" s="22">
        <v>2115</v>
      </c>
      <c r="J16" s="22">
        <f>H16/G16</f>
        <v>2.2227710545813781E-2</v>
      </c>
      <c r="K16" s="23" t="s">
        <v>47</v>
      </c>
      <c r="L16" s="24">
        <v>9</v>
      </c>
      <c r="M16" s="24">
        <v>8</v>
      </c>
      <c r="N16" s="24">
        <v>678</v>
      </c>
      <c r="O16" s="24">
        <v>2624</v>
      </c>
      <c r="P16" s="15">
        <f t="shared" si="3"/>
        <v>3319</v>
      </c>
      <c r="Q16" s="16">
        <v>30</v>
      </c>
      <c r="R16" s="27">
        <v>705</v>
      </c>
      <c r="S16" s="22">
        <f t="shared" si="4"/>
        <v>9.0388671286532087E-3</v>
      </c>
      <c r="T16" s="13">
        <f t="shared" si="0"/>
        <v>-0.66666666666666663</v>
      </c>
      <c r="U16" s="34">
        <f t="shared" si="5"/>
        <v>-0.5933514110675906</v>
      </c>
      <c r="V16" s="36" t="s">
        <v>37</v>
      </c>
      <c r="Y16" s="37"/>
    </row>
    <row r="17" spans="1:25" ht="24.95" customHeight="1">
      <c r="A17" s="9" t="s">
        <v>25</v>
      </c>
      <c r="B17" s="23" t="s">
        <v>35</v>
      </c>
      <c r="C17" s="24">
        <v>9</v>
      </c>
      <c r="D17" s="24">
        <v>8</v>
      </c>
      <c r="E17" s="29">
        <v>1096</v>
      </c>
      <c r="F17" s="26">
        <v>2502</v>
      </c>
      <c r="G17" s="14">
        <f t="shared" si="1"/>
        <v>3615</v>
      </c>
      <c r="H17" s="6">
        <v>103</v>
      </c>
      <c r="I17" s="22">
        <v>2420.5</v>
      </c>
      <c r="J17" s="22">
        <f>H17/G17</f>
        <v>2.8492392807745504E-2</v>
      </c>
      <c r="K17" s="23" t="s">
        <v>48</v>
      </c>
      <c r="L17" s="24">
        <v>9</v>
      </c>
      <c r="M17" s="24">
        <v>8</v>
      </c>
      <c r="N17" s="24">
        <v>1328</v>
      </c>
      <c r="O17" s="24">
        <v>2624</v>
      </c>
      <c r="P17" s="15">
        <f t="shared" si="3"/>
        <v>3969</v>
      </c>
      <c r="Q17" s="8">
        <v>110</v>
      </c>
      <c r="R17" s="22">
        <v>2585</v>
      </c>
      <c r="S17" s="22">
        <f t="shared" si="4"/>
        <v>2.7714789619551525E-2</v>
      </c>
      <c r="T17" s="13">
        <f t="shared" si="0"/>
        <v>6.7961165048543687E-2</v>
      </c>
      <c r="U17" s="34">
        <f t="shared" si="5"/>
        <v>-2.7291607041953745E-2</v>
      </c>
      <c r="V17" s="36" t="s">
        <v>37</v>
      </c>
      <c r="Y17" s="37"/>
    </row>
    <row r="18" spans="1:25" ht="24.95" customHeight="1">
      <c r="A18" s="9" t="s">
        <v>26</v>
      </c>
      <c r="B18" s="9"/>
      <c r="C18" s="24">
        <f>AVERAGE(C6:C17)</f>
        <v>9</v>
      </c>
      <c r="D18" s="24">
        <f>AVERAGE(D6:D17)</f>
        <v>8</v>
      </c>
      <c r="E18" s="24">
        <f>AVERAGE(E6:E17)</f>
        <v>1310.6666666666667</v>
      </c>
      <c r="F18" s="26">
        <f>AVERAGE(F6:F17)</f>
        <v>2724.6666666666665</v>
      </c>
      <c r="G18" s="18">
        <f>AVERAGE(G6:G17)</f>
        <v>4052.3333333333335</v>
      </c>
      <c r="H18" s="7">
        <f t="shared" ref="H18:R18" si="6">AVERAGE(H6:H17)</f>
        <v>209.33333333333334</v>
      </c>
      <c r="I18" s="7">
        <f t="shared" si="6"/>
        <v>4919.333333333333</v>
      </c>
      <c r="J18" s="7">
        <f>AVERAGE(J6:J17)</f>
        <v>5.7380529754016578E-2</v>
      </c>
      <c r="K18" s="7"/>
      <c r="L18" s="18">
        <f>AVERAGE(L6:L17)</f>
        <v>9</v>
      </c>
      <c r="M18" s="30">
        <f>AVERAGE(M6:M17)</f>
        <v>8</v>
      </c>
      <c r="N18" s="30">
        <f>AVERAGE(N6:N17)</f>
        <v>1054.25</v>
      </c>
      <c r="O18" s="30">
        <f>AVERAGE(O6:O17)</f>
        <v>2842.6666666666665</v>
      </c>
      <c r="P18" s="18">
        <f>AVERAGE(P6:P17)</f>
        <v>3913.9166666666665</v>
      </c>
      <c r="Q18" s="7">
        <f t="shared" si="6"/>
        <v>75.583333333333329</v>
      </c>
      <c r="R18" s="7">
        <f t="shared" si="6"/>
        <v>1776.2083333333333</v>
      </c>
      <c r="S18" s="31">
        <f>AVERAGE(S6:S17)</f>
        <v>1.9646081228404041E-2</v>
      </c>
      <c r="T18" s="32">
        <f t="shared" si="0"/>
        <v>-0.63893312101910826</v>
      </c>
      <c r="U18" s="35">
        <f>(S18-J18)/J18</f>
        <v>-0.65761763942186613</v>
      </c>
      <c r="V18" s="33"/>
    </row>
    <row r="19" spans="1:25" ht="24.95" customHeight="1">
      <c r="A19" s="9" t="s">
        <v>27</v>
      </c>
      <c r="B19" s="9"/>
      <c r="C19" s="24">
        <f t="shared" ref="C19:J19" si="7">SUM(C6:C17)</f>
        <v>108</v>
      </c>
      <c r="D19" s="24">
        <f t="shared" si="7"/>
        <v>96</v>
      </c>
      <c r="E19" s="24">
        <f t="shared" si="7"/>
        <v>15728</v>
      </c>
      <c r="F19" s="26">
        <f t="shared" si="7"/>
        <v>32696</v>
      </c>
      <c r="G19" s="18">
        <f t="shared" si="7"/>
        <v>48628</v>
      </c>
      <c r="H19" s="7">
        <f t="shared" si="7"/>
        <v>2512</v>
      </c>
      <c r="I19" s="7">
        <f t="shared" si="7"/>
        <v>59032</v>
      </c>
      <c r="J19" s="7">
        <f t="shared" si="7"/>
        <v>0.68856635704819891</v>
      </c>
      <c r="K19" s="7"/>
      <c r="L19" s="18">
        <f t="shared" ref="L19:R19" si="8">SUM(L6:L17)</f>
        <v>108</v>
      </c>
      <c r="M19" s="30">
        <f t="shared" si="8"/>
        <v>96</v>
      </c>
      <c r="N19" s="30">
        <f t="shared" si="8"/>
        <v>12651</v>
      </c>
      <c r="O19" s="30">
        <f t="shared" si="8"/>
        <v>34112</v>
      </c>
      <c r="P19" s="18">
        <f t="shared" si="8"/>
        <v>46967</v>
      </c>
      <c r="Q19" s="7">
        <f t="shared" si="8"/>
        <v>907</v>
      </c>
      <c r="R19" s="7">
        <f t="shared" si="8"/>
        <v>21314.5</v>
      </c>
      <c r="S19" s="31">
        <f t="shared" ref="S19" si="9">SUM(S6:S17)</f>
        <v>0.2357529747408485</v>
      </c>
      <c r="T19" s="32">
        <f t="shared" si="0"/>
        <v>-0.63893312101910826</v>
      </c>
      <c r="U19" s="35">
        <f>(S19-J19)/J19</f>
        <v>-0.65761763942186613</v>
      </c>
      <c r="V19" s="33"/>
    </row>
    <row r="20" spans="1:25" ht="11.45" customHeight="1">
      <c r="A20" s="10"/>
      <c r="B20" s="10"/>
      <c r="C20" s="10"/>
      <c r="D20" s="10"/>
      <c r="E20" s="10"/>
      <c r="F20" s="10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3"/>
    </row>
    <row r="21" spans="1:25" ht="21.75" customHeight="1">
      <c r="A21" s="5"/>
      <c r="B21" s="5"/>
      <c r="C21" s="5"/>
      <c r="D21" s="5"/>
      <c r="E21" s="5"/>
      <c r="F21" s="5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3"/>
    </row>
    <row r="22" spans="1:25" ht="21.75" customHeight="1">
      <c r="A22" s="10"/>
      <c r="B22" s="10"/>
      <c r="C22" s="10"/>
      <c r="D22" s="10"/>
      <c r="E22" s="10"/>
      <c r="F22" s="10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42" spans="1:22" ht="21.95" customHeight="1"/>
    <row r="46" spans="1:22" ht="21.75" customHeight="1">
      <c r="A46" s="53" t="s">
        <v>49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</row>
    <row r="47" spans="1:22" ht="21.75" customHeight="1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</row>
    <row r="48" spans="1:22" ht="21.75" customHeight="1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</row>
    <row r="49" spans="1:22" ht="21.75" customHeight="1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</row>
    <row r="50" spans="1:22" ht="48" customHeight="1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</row>
    <row r="51" spans="1:22" ht="42" customHeight="1">
      <c r="A51" s="1"/>
      <c r="B51" s="1"/>
      <c r="C51" s="1"/>
      <c r="D51" s="1"/>
      <c r="E51" s="1"/>
      <c r="F51" s="1"/>
    </row>
    <row r="52" spans="1:22" s="12" customFormat="1" ht="30" customHeight="1"/>
    <row r="53" spans="1:22" s="12" customFormat="1" ht="94.5" customHeight="1"/>
    <row r="54" spans="1:22" s="12" customFormat="1" ht="50.1" customHeight="1"/>
    <row r="55" spans="1:22" s="12" customFormat="1" ht="50.1" customHeight="1"/>
    <row r="56" spans="1:22" s="12" customFormat="1" ht="30" customHeight="1"/>
    <row r="57" spans="1:22" s="12" customFormat="1" ht="96.75" customHeight="1"/>
    <row r="58" spans="1:22" s="12" customFormat="1" ht="50.1" customHeight="1"/>
    <row r="59" spans="1:22" s="12" customFormat="1" ht="50.1" customHeight="1"/>
    <row r="60" spans="1:22" s="12" customFormat="1" ht="30" customHeight="1"/>
    <row r="61" spans="1:22" s="12" customFormat="1" ht="93" customHeight="1"/>
    <row r="62" spans="1:22" s="12" customFormat="1" ht="50.1" customHeight="1"/>
    <row r="63" spans="1:22" s="12" customFormat="1" ht="50.1" customHeight="1"/>
    <row r="64" spans="1:22" s="12" customFormat="1" ht="30" customHeight="1"/>
    <row r="65" s="12" customFormat="1" ht="93.75" customHeight="1"/>
    <row r="66" s="12" customFormat="1" ht="50.1" customHeight="1"/>
    <row r="67" s="12" customFormat="1" ht="50.1" customHeight="1"/>
    <row r="68" s="12" customFormat="1" ht="30" customHeight="1"/>
    <row r="69" s="12" customFormat="1" ht="93" customHeight="1"/>
    <row r="70" s="12" customFormat="1" ht="50.1" customHeight="1"/>
    <row r="71" s="12" customFormat="1" ht="50.1" customHeight="1"/>
    <row r="72" s="12" customFormat="1" ht="30" customHeight="1"/>
    <row r="73" s="12" customFormat="1" ht="94.5" customHeight="1"/>
    <row r="74" s="12" customFormat="1" ht="50.1" customHeight="1"/>
    <row r="75" s="12" customFormat="1" ht="50.1" customHeight="1"/>
    <row r="76" s="12" customFormat="1" ht="30" customHeight="1"/>
    <row r="77" s="38" customFormat="1" ht="97.5" customHeight="1"/>
    <row r="78" s="38" customFormat="1" ht="39.950000000000003" customHeight="1"/>
    <row r="79" s="38" customFormat="1" ht="39.950000000000003" customHeight="1"/>
    <row r="80" s="38" customFormat="1" ht="30" customHeight="1"/>
    <row r="81" spans="1:8" s="38" customFormat="1" ht="95.25" customHeight="1"/>
    <row r="82" spans="1:8" s="38" customFormat="1" ht="39.950000000000003" customHeight="1"/>
    <row r="83" spans="1:8" s="38" customFormat="1" ht="39.950000000000003" customHeight="1"/>
    <row r="84" spans="1:8" s="38" customFormat="1" ht="30" customHeight="1"/>
    <row r="85" spans="1:8" s="38" customFormat="1" ht="99" customHeight="1"/>
    <row r="86" spans="1:8" s="38" customFormat="1" ht="39.950000000000003" customHeight="1"/>
    <row r="87" spans="1:8" s="38" customFormat="1" ht="39.950000000000003" customHeight="1"/>
    <row r="88" spans="1:8" s="38" customFormat="1" ht="30" customHeight="1"/>
    <row r="89" spans="1:8" s="39" customFormat="1" ht="95.25" customHeight="1">
      <c r="A89" s="38"/>
      <c r="B89" s="38"/>
      <c r="C89" s="38"/>
      <c r="D89" s="38"/>
      <c r="E89" s="38"/>
      <c r="F89" s="38"/>
      <c r="G89" s="38"/>
      <c r="H89" s="38"/>
    </row>
    <row r="90" spans="1:8" s="39" customFormat="1" ht="51" customHeight="1">
      <c r="A90" s="38"/>
      <c r="B90" s="38"/>
      <c r="C90" s="38"/>
      <c r="D90" s="38"/>
      <c r="E90" s="38"/>
      <c r="F90" s="38"/>
      <c r="G90" s="38"/>
      <c r="H90" s="38"/>
    </row>
    <row r="91" spans="1:8" s="39" customFormat="1" ht="39.950000000000003" customHeight="1">
      <c r="A91" s="38"/>
      <c r="B91" s="38"/>
      <c r="C91" s="38"/>
      <c r="D91" s="38"/>
      <c r="E91" s="38"/>
      <c r="F91" s="38"/>
      <c r="G91" s="38"/>
      <c r="H91" s="38"/>
    </row>
    <row r="92" spans="1:8" s="39" customFormat="1" ht="30" customHeight="1"/>
    <row r="93" spans="1:8" s="39" customFormat="1" ht="102" customHeight="1">
      <c r="A93" s="38"/>
      <c r="B93" s="38"/>
      <c r="C93" s="38"/>
      <c r="D93" s="38"/>
      <c r="E93" s="38"/>
      <c r="F93" s="38"/>
      <c r="G93" s="38"/>
      <c r="H93" s="38"/>
    </row>
    <row r="94" spans="1:8" s="39" customFormat="1" ht="39.950000000000003" customHeight="1">
      <c r="A94" s="38"/>
      <c r="B94" s="38"/>
      <c r="C94" s="38"/>
      <c r="D94" s="38"/>
      <c r="E94" s="38"/>
      <c r="F94" s="38"/>
      <c r="G94" s="38"/>
      <c r="H94" s="38"/>
    </row>
    <row r="95" spans="1:8" s="39" customFormat="1" ht="39.950000000000003" customHeight="1">
      <c r="A95" s="38"/>
      <c r="B95" s="38"/>
      <c r="C95" s="38"/>
      <c r="D95" s="38"/>
      <c r="E95" s="38"/>
      <c r="F95" s="38"/>
      <c r="G95" s="38"/>
      <c r="H95" s="38"/>
    </row>
    <row r="96" spans="1:8" s="39" customFormat="1" ht="30" customHeight="1"/>
    <row r="97" spans="1:8" s="39" customFormat="1" ht="103.5" customHeight="1">
      <c r="A97" s="38"/>
      <c r="B97" s="38"/>
      <c r="C97" s="38"/>
      <c r="D97" s="38"/>
      <c r="E97" s="38"/>
      <c r="F97" s="38"/>
      <c r="G97" s="38"/>
      <c r="H97" s="38"/>
    </row>
    <row r="98" spans="1:8" s="39" customFormat="1" ht="48.75" customHeight="1">
      <c r="A98" s="38"/>
      <c r="B98" s="38"/>
      <c r="C98" s="38"/>
      <c r="D98" s="38"/>
      <c r="E98" s="38"/>
      <c r="F98" s="38"/>
      <c r="G98" s="38"/>
      <c r="H98" s="38"/>
    </row>
    <row r="99" spans="1:8" s="39" customFormat="1" ht="39.950000000000003" customHeight="1">
      <c r="A99" s="38"/>
      <c r="B99" s="38"/>
      <c r="C99" s="38"/>
      <c r="D99" s="38"/>
      <c r="E99" s="38"/>
      <c r="F99" s="38"/>
      <c r="G99" s="38"/>
      <c r="H99" s="38"/>
    </row>
    <row r="100" spans="1:8" s="40" customFormat="1" ht="21.75" customHeight="1"/>
    <row r="101" spans="1:8" s="40" customFormat="1" ht="21.75" customHeight="1"/>
    <row r="102" spans="1:8" s="40" customFormat="1" ht="21.75" customHeight="1">
      <c r="A102" s="41"/>
      <c r="B102" s="41"/>
      <c r="C102" s="41"/>
      <c r="D102" s="41"/>
      <c r="E102" s="41"/>
      <c r="F102" s="41"/>
    </row>
    <row r="103" spans="1:8" s="40" customFormat="1" ht="21.75" customHeight="1">
      <c r="A103" s="41"/>
      <c r="B103" s="41"/>
      <c r="C103" s="41"/>
      <c r="D103" s="41"/>
      <c r="E103" s="41"/>
      <c r="F103" s="41"/>
    </row>
  </sheetData>
  <mergeCells count="23">
    <mergeCell ref="Y3:Y5"/>
    <mergeCell ref="W3:W5"/>
    <mergeCell ref="X3:X5"/>
    <mergeCell ref="J4:J5"/>
    <mergeCell ref="K4:K5"/>
    <mergeCell ref="L4:P4"/>
    <mergeCell ref="Q4:Q5"/>
    <mergeCell ref="A46:V50"/>
    <mergeCell ref="R4:R5"/>
    <mergeCell ref="S4:S5"/>
    <mergeCell ref="V3:V5"/>
    <mergeCell ref="A3:A5"/>
    <mergeCell ref="B3:J3"/>
    <mergeCell ref="K3:S3"/>
    <mergeCell ref="T3:U3"/>
    <mergeCell ref="B4:B5"/>
    <mergeCell ref="A2:V2"/>
    <mergeCell ref="A1:V1"/>
    <mergeCell ref="C4:G4"/>
    <mergeCell ref="H4:H5"/>
    <mergeCell ref="I4:I5"/>
    <mergeCell ref="T4:T5"/>
    <mergeCell ref="U4:U5"/>
  </mergeCells>
  <phoneticPr fontId="7" type="noConversion"/>
  <pageMargins left="0.2" right="0.18" top="0.3" bottom="0.23" header="0.24" footer="0.23"/>
  <pageSetup paperSize="9" scale="70" orientation="landscape" horizontalDpi="4294967293" verticalDpi="12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F4E4035AB3F245A1FEA681CEB08C5E" ma:contentTypeVersion="10" ma:contentTypeDescription="Create a new document." ma:contentTypeScope="" ma:versionID="c21249c4420d932108dcd5f5be1aa786">
  <xsd:schema xmlns:xsd="http://www.w3.org/2001/XMLSchema" xmlns:xs="http://www.w3.org/2001/XMLSchema" xmlns:p="http://schemas.microsoft.com/office/2006/metadata/properties" xmlns:ns2="b1635934-2fc8-43d3-9a70-939731748c42" targetNamespace="http://schemas.microsoft.com/office/2006/metadata/properties" ma:root="true" ma:fieldsID="b3b514f61d95afcf747be0ca245643f8" ns2:_="">
    <xsd:import namespace="b1635934-2fc8-43d3-9a70-939731748c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635934-2fc8-43d3-9a70-939731748c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fc7acaa-f919-463b-ae62-f5f9386dcd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635934-2fc8-43d3-9a70-939731748c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01BA5E7-88C8-41B1-91C8-E4C1A9BA19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635934-2fc8-43d3-9a70-939731748c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F79DC7-323E-4E3E-BD90-21241D8054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C03EAE-F711-49FA-B358-66798FEEDF5E}">
  <ds:schemaRefs>
    <ds:schemaRef ds:uri="http://schemas.microsoft.com/office/2006/metadata/properties"/>
    <ds:schemaRef ds:uri="http://schemas.microsoft.com/office/infopath/2007/PartnerControls"/>
    <ds:schemaRef ds:uri="b1635934-2fc8-43d3-9a70-939731748c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ตารางบันทึกการใช้น้ำ66-67</vt:lpstr>
      <vt:lpstr>'ตารางบันทึกการใช้น้ำ66-67'!Print_Area</vt:lpstr>
    </vt:vector>
  </TitlesOfParts>
  <Manager/>
  <Company>TRAMAS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SAMART</dc:creator>
  <cp:keywords/>
  <dc:description/>
  <cp:lastModifiedBy>sup07</cp:lastModifiedBy>
  <cp:revision/>
  <dcterms:created xsi:type="dcterms:W3CDTF">2012-01-31T04:45:00Z</dcterms:created>
  <dcterms:modified xsi:type="dcterms:W3CDTF">2025-08-07T05:00:01Z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0x01010088F4E4035AB3F245A1FEA681CEB08C5E</vt:lpwstr>
  </property>
</Properties>
</file>